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15" windowWidth="14070" windowHeight="12285"/>
  </bookViews>
  <sheets>
    <sheet name="Лист1" sheetId="1" r:id="rId1"/>
  </sheets>
  <definedNames>
    <definedName name="_xlnm.Print_Area" localSheetId="0">Лист1!$A$1:$AJ$15</definedName>
  </definedNames>
  <calcPr calcId="145621"/>
</workbook>
</file>

<file path=xl/calcChain.xml><?xml version="1.0" encoding="utf-8"?>
<calcChain xmlns="http://schemas.openxmlformats.org/spreadsheetml/2006/main">
  <c r="AC13" i="1" l="1"/>
  <c r="AC12" i="1"/>
  <c r="AH11" i="1"/>
  <c r="AC11" i="1" s="1"/>
  <c r="W13" i="1"/>
  <c r="W12" i="1"/>
  <c r="AB11" i="1"/>
  <c r="AB10" i="1" s="1"/>
  <c r="AB9" i="1" s="1"/>
  <c r="AB14" i="1" s="1"/>
  <c r="Q13" i="1"/>
  <c r="Q12" i="1"/>
  <c r="V11" i="1"/>
  <c r="V10" i="1" s="1"/>
  <c r="V9" i="1" s="1"/>
  <c r="V14" i="1" s="1"/>
  <c r="AH10" i="1" l="1"/>
  <c r="W9" i="1"/>
  <c r="W14" i="1" s="1"/>
  <c r="W10" i="1"/>
  <c r="W11" i="1"/>
  <c r="Q10" i="1"/>
  <c r="Q11" i="1"/>
  <c r="Q9" i="1"/>
  <c r="Q14" i="1" s="1"/>
  <c r="AG11" i="1"/>
  <c r="AF11" i="1"/>
  <c r="AE11" i="1"/>
  <c r="AD11" i="1"/>
  <c r="AG10" i="1"/>
  <c r="AF10" i="1"/>
  <c r="AE10" i="1"/>
  <c r="AD10" i="1"/>
  <c r="AG9" i="1"/>
  <c r="AG14" i="1" s="1"/>
  <c r="AF9" i="1"/>
  <c r="AF14" i="1" s="1"/>
  <c r="AE9" i="1"/>
  <c r="AD9" i="1"/>
  <c r="AA9" i="1"/>
  <c r="Z9" i="1"/>
  <c r="Y9" i="1"/>
  <c r="X9" i="1"/>
  <c r="AA10" i="1"/>
  <c r="Z10" i="1"/>
  <c r="Y10" i="1"/>
  <c r="X10" i="1"/>
  <c r="AA11" i="1"/>
  <c r="Z11" i="1"/>
  <c r="Y11" i="1"/>
  <c r="X11" i="1"/>
  <c r="S9" i="1"/>
  <c r="T9" i="1"/>
  <c r="U9" i="1"/>
  <c r="R9" i="1"/>
  <c r="S10" i="1"/>
  <c r="T10" i="1"/>
  <c r="U10" i="1"/>
  <c r="R10" i="1"/>
  <c r="S11" i="1"/>
  <c r="T11" i="1"/>
  <c r="U11" i="1"/>
  <c r="R11" i="1"/>
  <c r="I14" i="1"/>
  <c r="J14" i="1"/>
  <c r="K14" i="1"/>
  <c r="L14" i="1"/>
  <c r="M14" i="1"/>
  <c r="N14" i="1"/>
  <c r="O14" i="1"/>
  <c r="P14" i="1"/>
  <c r="R14" i="1"/>
  <c r="S14" i="1"/>
  <c r="T14" i="1"/>
  <c r="U14" i="1"/>
  <c r="X14" i="1"/>
  <c r="Y14" i="1"/>
  <c r="Z14" i="1"/>
  <c r="AA14" i="1"/>
  <c r="AD14" i="1"/>
  <c r="AE14" i="1"/>
  <c r="H14" i="1"/>
  <c r="J9" i="1"/>
  <c r="K9" i="1"/>
  <c r="L9" i="1"/>
  <c r="H9" i="1" s="1"/>
  <c r="M9" i="1"/>
  <c r="N9" i="1"/>
  <c r="O9" i="1"/>
  <c r="P9" i="1"/>
  <c r="I9" i="1"/>
  <c r="H10" i="1"/>
  <c r="J10" i="1"/>
  <c r="K10" i="1"/>
  <c r="L10" i="1"/>
  <c r="M10" i="1"/>
  <c r="N10" i="1"/>
  <c r="O10" i="1"/>
  <c r="P10" i="1"/>
  <c r="I10" i="1"/>
  <c r="H11" i="1"/>
  <c r="J11" i="1"/>
  <c r="K11" i="1"/>
  <c r="L11" i="1"/>
  <c r="M11" i="1"/>
  <c r="N11" i="1"/>
  <c r="O11" i="1"/>
  <c r="P11" i="1"/>
  <c r="I11" i="1"/>
  <c r="AH9" i="1" l="1"/>
  <c r="AC10" i="1"/>
  <c r="H12" i="1"/>
  <c r="AH14" i="1" l="1"/>
  <c r="AC9" i="1"/>
  <c r="AC14" i="1" s="1"/>
  <c r="H13" i="1"/>
</calcChain>
</file>

<file path=xl/sharedStrings.xml><?xml version="1.0" encoding="utf-8"?>
<sst xmlns="http://schemas.openxmlformats.org/spreadsheetml/2006/main" count="45" uniqueCount="38">
  <si>
    <t>№ п/п</t>
  </si>
  <si>
    <t>Подрядчик</t>
  </si>
  <si>
    <t>по годам</t>
  </si>
  <si>
    <t xml:space="preserve">Всего </t>
  </si>
  <si>
    <t>Наименование отвественного исполнителя государственной программы</t>
  </si>
  <si>
    <t>1.</t>
  </si>
  <si>
    <t>1.1.</t>
  </si>
  <si>
    <t>1.1.1.1.</t>
  </si>
  <si>
    <t>1.1.1.</t>
  </si>
  <si>
    <t>1.1.1.2.</t>
  </si>
  <si>
    <t>ИТОГО</t>
  </si>
  <si>
    <t>Наименование 
государственной программы 
(подпрограммы, основного мероприятия, мероприятия)</t>
  </si>
  <si>
    <t>Сумма заключеного ГК
(тыс. рублей)</t>
  </si>
  <si>
    <t>Профинасировано, по годам
(тыс. рублей)</t>
  </si>
  <si>
    <t xml:space="preserve">Наименование работ выполнякмых в рамаках заключенного долгосрочного государственного контракта
</t>
  </si>
  <si>
    <t>Выполнено 
(принято работ), 
по годам
(тыс. рублей)</t>
  </si>
  <si>
    <t>Кассовый расход, 
по годам
(тыс. рублей)</t>
  </si>
  <si>
    <t>Период исполнения государственного контракта</t>
  </si>
  <si>
    <t xml:space="preserve">№ и дата
государственного контракта
</t>
  </si>
  <si>
    <t>Всего</t>
  </si>
  <si>
    <t>форма № 3</t>
  </si>
  <si>
    <t>Государственная программа "Развитие жилищно-коммунального хозяйства и водохозяйственного комплекса Чукотского автономного округа</t>
  </si>
  <si>
    <t>Подпрограмма "Реализация мероприятий по развитию коммунальной инфраструктуры"</t>
  </si>
  <si>
    <t>Основное мероприятие: "Реализация мероприятий по развитию инфраструктуры Чукотского автономного округа, обеспечивающей качественное тепло-, водоснабжение и водоотведение города Билибино и города Певек"</t>
  </si>
  <si>
    <t>Субсидии бюджету муниципального образования Билибинский муниципальный район на реализацию мероприятий по развитию инфраструктуры Чукотского автономного округа, обеспечивающей качественное тепло-, водоснабжение и водоотведение города Билибино</t>
  </si>
  <si>
    <t>Субсидии бюджету городского округа Певек на реализацию мероприятий по развитию инфраструктуры Чукотского автономного округа, обеспечивающей качественное тепло-, водоснабжение и водоотведение города Певек</t>
  </si>
  <si>
    <t>Департамент промышленной политики Чукотского автономного округа</t>
  </si>
  <si>
    <t>Инженерные сети тепло-, водоснабжения и водоотведения (канализация) в г. Билибино</t>
  </si>
  <si>
    <t>Инженерные сети тепло, водоснабжения и водоотведения (канализация) в г. Певек</t>
  </si>
  <si>
    <t>АО «Эльконский горно-металлургический комбинат»</t>
  </si>
  <si>
    <t>Муниципальный контракт №0188300004519000055 от 03.10.2019 г.</t>
  </si>
  <si>
    <t>2020-2026</t>
  </si>
  <si>
    <t>2019-2023</t>
  </si>
  <si>
    <t>Муниципальный контракт №27 от 21.05.2020 г.</t>
  </si>
  <si>
    <t>Реестровый номер контракта в системе ЕИС закупки</t>
  </si>
  <si>
    <t>ИКЗ 203870300143687030100100500014221414</t>
  </si>
  <si>
    <t>ИКЗ 193870600126587060100100360014221414</t>
  </si>
  <si>
    <t>Информация о ходе реализации  государственных контрактов заключенных в рамках государственной программы (подпрограммы, основного мероприятия, мероприятия) 
для обеспечения государственных нужд на срок, превышающий срок действия утвержденных лимитов бюджетных обязательств (свыше двух лет с момента заключения)
за  январь-март 2023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</si>
</sst>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₽_-;\-* #,##0.00\ _₽_-;_-* &quot;-&quot;??\ _₽_-;_-@_-"/>
    <numFmt numFmtId="164" formatCode="0.000000"/>
    <numFmt numFmtId="165" formatCode="#,##0.0"/>
  </numFmts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.5"/>
      <color rgb="FF000000"/>
      <name val="Arial"/>
      <family val="2"/>
      <charset val="204"/>
    </font>
    <font>
      <sz val="10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59999389629810485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43" fontId="6" fillId="0" borderId="0" applyFont="0" applyFill="0" applyBorder="0" applyAlignment="0" applyProtection="0"/>
    <xf numFmtId="9" fontId="6" fillId="0" borderId="0" applyFont="0" applyFill="0" applyBorder="0" applyAlignment="0" applyProtection="0"/>
  </cellStyleXfs>
  <cellXfs count="62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/>
    <xf numFmtId="0" fontId="2" fillId="0" borderId="0" xfId="0" applyFont="1" applyAlignment="1">
      <alignment horizontal="justify" vertical="center"/>
    </xf>
    <xf numFmtId="0" fontId="3" fillId="0" borderId="0" xfId="0" applyFont="1" applyAlignment="1">
      <alignment horizontal="center"/>
    </xf>
    <xf numFmtId="0" fontId="1" fillId="2" borderId="1" xfId="0" applyFont="1" applyFill="1" applyBorder="1"/>
    <xf numFmtId="0" fontId="1" fillId="2" borderId="1" xfId="0" applyFont="1" applyFill="1" applyBorder="1" applyAlignment="1">
      <alignment horizontal="left" vertical="top" wrapText="1"/>
    </xf>
    <xf numFmtId="0" fontId="1" fillId="3" borderId="1" xfId="0" applyFont="1" applyFill="1" applyBorder="1"/>
    <xf numFmtId="0" fontId="1" fillId="3" borderId="1" xfId="0" applyFont="1" applyFill="1" applyBorder="1" applyAlignment="1">
      <alignment horizontal="left" vertical="top" wrapText="1"/>
    </xf>
    <xf numFmtId="0" fontId="1" fillId="4" borderId="1" xfId="0" applyFont="1" applyFill="1" applyBorder="1"/>
    <xf numFmtId="0" fontId="1" fillId="4" borderId="1" xfId="0" applyFont="1" applyFill="1" applyBorder="1" applyAlignment="1">
      <alignment horizontal="left" vertical="top" wrapText="1"/>
    </xf>
    <xf numFmtId="0" fontId="1" fillId="0" borderId="6" xfId="0" applyFont="1" applyBorder="1" applyAlignment="1">
      <alignment horizontal="center" vertical="center"/>
    </xf>
    <xf numFmtId="4" fontId="1" fillId="0" borderId="0" xfId="0" applyNumberFormat="1" applyFont="1"/>
    <xf numFmtId="0" fontId="1" fillId="0" borderId="6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43" fontId="1" fillId="0" borderId="0" xfId="1" applyFont="1"/>
    <xf numFmtId="164" fontId="1" fillId="0" borderId="0" xfId="0" applyNumberFormat="1" applyFont="1"/>
    <xf numFmtId="9" fontId="1" fillId="0" borderId="0" xfId="2" applyFont="1"/>
    <xf numFmtId="0" fontId="1" fillId="0" borderId="1" xfId="0" applyFont="1" applyFill="1" applyBorder="1"/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0" xfId="0" applyFont="1" applyFill="1"/>
    <xf numFmtId="10" fontId="1" fillId="0" borderId="0" xfId="2" applyNumberFormat="1" applyFont="1" applyFill="1"/>
    <xf numFmtId="165" fontId="1" fillId="0" borderId="1" xfId="0" applyNumberFormat="1" applyFont="1" applyFill="1" applyBorder="1" applyAlignment="1">
      <alignment horizontal="center" vertical="center"/>
    </xf>
    <xf numFmtId="165" fontId="5" fillId="0" borderId="1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165" fontId="1" fillId="2" borderId="1" xfId="0" applyNumberFormat="1" applyFont="1" applyFill="1" applyBorder="1" applyAlignment="1">
      <alignment horizontal="center" vertical="center"/>
    </xf>
    <xf numFmtId="4" fontId="1" fillId="3" borderId="1" xfId="0" applyNumberFormat="1" applyFont="1" applyFill="1" applyBorder="1" applyAlignment="1">
      <alignment horizontal="center" vertical="center"/>
    </xf>
    <xf numFmtId="4" fontId="1" fillId="4" borderId="1" xfId="0" applyNumberFormat="1" applyFont="1" applyFill="1" applyBorder="1" applyAlignment="1">
      <alignment horizontal="center" vertical="center"/>
    </xf>
    <xf numFmtId="43" fontId="1" fillId="0" borderId="1" xfId="1" applyFont="1" applyBorder="1"/>
    <xf numFmtId="43" fontId="1" fillId="3" borderId="1" xfId="1" applyFont="1" applyFill="1" applyBorder="1" applyAlignment="1">
      <alignment horizontal="center" vertical="center"/>
    </xf>
    <xf numFmtId="165" fontId="1" fillId="3" borderId="1" xfId="0" applyNumberFormat="1" applyFont="1" applyFill="1" applyBorder="1" applyAlignment="1">
      <alignment horizontal="center" vertical="center"/>
    </xf>
    <xf numFmtId="43" fontId="1" fillId="4" borderId="1" xfId="1" applyFont="1" applyFill="1" applyBorder="1" applyAlignment="1">
      <alignment horizontal="center" vertical="center"/>
    </xf>
    <xf numFmtId="165" fontId="1" fillId="4" borderId="1" xfId="0" applyNumberFormat="1" applyFont="1" applyFill="1" applyBorder="1" applyAlignment="1">
      <alignment horizontal="center" vertical="center"/>
    </xf>
    <xf numFmtId="43" fontId="1" fillId="2" borderId="1" xfId="1" applyFont="1" applyFill="1" applyBorder="1" applyAlignment="1">
      <alignment horizontal="center" vertical="center"/>
    </xf>
    <xf numFmtId="2" fontId="1" fillId="0" borderId="1" xfId="1" applyNumberFormat="1" applyFont="1" applyBorder="1" applyAlignment="1">
      <alignment horizontal="center"/>
    </xf>
    <xf numFmtId="2" fontId="1" fillId="2" borderId="1" xfId="1" applyNumberFormat="1" applyFont="1" applyFill="1" applyBorder="1" applyAlignment="1">
      <alignment horizontal="center" vertical="center"/>
    </xf>
    <xf numFmtId="2" fontId="1" fillId="4" borderId="1" xfId="1" applyNumberFormat="1" applyFont="1" applyFill="1" applyBorder="1" applyAlignment="1">
      <alignment horizontal="center" vertical="center"/>
    </xf>
    <xf numFmtId="2" fontId="1" fillId="3" borderId="1" xfId="1" applyNumberFormat="1" applyFont="1" applyFill="1" applyBorder="1" applyAlignment="1">
      <alignment horizontal="center" vertical="center"/>
    </xf>
    <xf numFmtId="4" fontId="1" fillId="0" borderId="1" xfId="0" applyNumberFormat="1" applyFont="1" applyFill="1" applyBorder="1" applyAlignment="1">
      <alignment horizontal="center" vertical="center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</cellXfs>
  <cellStyles count="3">
    <cellStyle name="Обычный" xfId="0" builtinId="0"/>
    <cellStyle name="Процентный" xfId="2" builtinId="5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J24"/>
  <sheetViews>
    <sheetView tabSelected="1" zoomScale="70" zoomScaleNormal="70" workbookViewId="0">
      <pane ySplit="8" topLeftCell="A9" activePane="bottomLeft" state="frozen"/>
      <selection activeCell="C1" sqref="C1"/>
      <selection pane="bottomLeft" activeCell="AE17" sqref="AE17"/>
    </sheetView>
  </sheetViews>
  <sheetFormatPr defaultRowHeight="15.75" x14ac:dyDescent="0.25"/>
  <cols>
    <col min="1" max="1" width="10.140625" style="1" bestFit="1" customWidth="1"/>
    <col min="2" max="2" width="31.5703125" style="1" customWidth="1"/>
    <col min="3" max="3" width="36.28515625" style="1" customWidth="1"/>
    <col min="4" max="5" width="30.5703125" style="1" bestFit="1" customWidth="1"/>
    <col min="6" max="6" width="19.85546875" style="1" customWidth="1"/>
    <col min="7" max="7" width="23" style="1" customWidth="1"/>
    <col min="8" max="8" width="18.140625" style="1" bestFit="1" customWidth="1"/>
    <col min="9" max="9" width="14.42578125" style="1" customWidth="1"/>
    <col min="10" max="10" width="18.7109375" style="1" customWidth="1"/>
    <col min="11" max="12" width="16.7109375" style="1" customWidth="1"/>
    <col min="13" max="13" width="16.28515625" style="1" customWidth="1"/>
    <col min="14" max="14" width="18.5703125" style="1" customWidth="1"/>
    <col min="15" max="15" width="18.28515625" style="1" customWidth="1"/>
    <col min="16" max="16" width="17.7109375" style="1" customWidth="1"/>
    <col min="17" max="17" width="18.140625" style="1" bestFit="1" customWidth="1"/>
    <col min="18" max="18" width="15.140625" style="1" customWidth="1"/>
    <col min="19" max="19" width="18.7109375" style="1" customWidth="1"/>
    <col min="20" max="20" width="16.7109375" style="1" customWidth="1"/>
    <col min="21" max="22" width="16.5703125" style="1" customWidth="1"/>
    <col min="23" max="23" width="18.140625" style="1" bestFit="1" customWidth="1"/>
    <col min="24" max="24" width="14.85546875" style="1" bestFit="1" customWidth="1"/>
    <col min="25" max="25" width="18.140625" style="1" bestFit="1" customWidth="1"/>
    <col min="26" max="26" width="16.5703125" style="1" customWidth="1"/>
    <col min="27" max="28" width="15.85546875" style="1" customWidth="1"/>
    <col min="29" max="29" width="18.140625" style="1" bestFit="1" customWidth="1"/>
    <col min="30" max="30" width="14.85546875" style="1" bestFit="1" customWidth="1"/>
    <col min="31" max="31" width="18.140625" style="1" bestFit="1" customWidth="1"/>
    <col min="32" max="32" width="16.5703125" style="1" customWidth="1"/>
    <col min="33" max="34" width="15.7109375" style="1" customWidth="1"/>
    <col min="35" max="35" width="18" style="1" customWidth="1"/>
    <col min="36" max="36" width="12.42578125" style="1" bestFit="1" customWidth="1"/>
    <col min="37" max="16384" width="9.140625" style="1"/>
  </cols>
  <sheetData>
    <row r="1" spans="1:36" x14ac:dyDescent="0.25">
      <c r="AI1" s="5" t="s">
        <v>20</v>
      </c>
    </row>
    <row r="2" spans="1:36" ht="65.25" customHeight="1" x14ac:dyDescent="0.25">
      <c r="A2" s="48" t="s">
        <v>37</v>
      </c>
      <c r="B2" s="48"/>
      <c r="C2" s="48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</row>
    <row r="4" spans="1:36" ht="27" customHeight="1" x14ac:dyDescent="0.25">
      <c r="C4" s="4"/>
    </row>
    <row r="5" spans="1:36" ht="45" customHeight="1" x14ac:dyDescent="0.25">
      <c r="A5" s="52" t="s">
        <v>0</v>
      </c>
      <c r="B5" s="49" t="s">
        <v>11</v>
      </c>
      <c r="C5" s="49" t="s">
        <v>14</v>
      </c>
      <c r="D5" s="59" t="s">
        <v>34</v>
      </c>
      <c r="E5" s="49" t="s">
        <v>18</v>
      </c>
      <c r="F5" s="49" t="s">
        <v>17</v>
      </c>
      <c r="G5" s="52" t="s">
        <v>1</v>
      </c>
      <c r="H5" s="55" t="s">
        <v>12</v>
      </c>
      <c r="I5" s="55"/>
      <c r="J5" s="47"/>
      <c r="K5" s="47"/>
      <c r="L5" s="47"/>
      <c r="M5" s="47"/>
      <c r="N5" s="47"/>
      <c r="O5" s="47"/>
      <c r="P5" s="47"/>
      <c r="Q5" s="56" t="s">
        <v>13</v>
      </c>
      <c r="R5" s="57"/>
      <c r="S5" s="57"/>
      <c r="T5" s="57"/>
      <c r="U5" s="57"/>
      <c r="V5" s="58"/>
      <c r="W5" s="56" t="s">
        <v>15</v>
      </c>
      <c r="X5" s="57"/>
      <c r="Y5" s="57"/>
      <c r="Z5" s="57"/>
      <c r="AA5" s="57"/>
      <c r="AB5" s="58"/>
      <c r="AC5" s="44" t="s">
        <v>16</v>
      </c>
      <c r="AD5" s="45"/>
      <c r="AE5" s="45"/>
      <c r="AF5" s="45"/>
      <c r="AG5" s="45"/>
      <c r="AH5" s="46"/>
      <c r="AI5" s="49" t="s">
        <v>4</v>
      </c>
    </row>
    <row r="6" spans="1:36" x14ac:dyDescent="0.25">
      <c r="A6" s="53"/>
      <c r="B6" s="50"/>
      <c r="C6" s="50"/>
      <c r="D6" s="60"/>
      <c r="E6" s="50"/>
      <c r="F6" s="50"/>
      <c r="G6" s="53"/>
      <c r="H6" s="52" t="s">
        <v>3</v>
      </c>
      <c r="I6" s="47" t="s">
        <v>2</v>
      </c>
      <c r="J6" s="47"/>
      <c r="K6" s="47"/>
      <c r="L6" s="47"/>
      <c r="M6" s="47"/>
      <c r="N6" s="47"/>
      <c r="O6" s="47"/>
      <c r="P6" s="47"/>
      <c r="Q6" s="52" t="s">
        <v>19</v>
      </c>
      <c r="R6" s="47" t="s">
        <v>2</v>
      </c>
      <c r="S6" s="47"/>
      <c r="T6" s="47"/>
      <c r="U6" s="47"/>
      <c r="V6" s="47"/>
      <c r="W6" s="52" t="s">
        <v>19</v>
      </c>
      <c r="X6" s="47" t="s">
        <v>2</v>
      </c>
      <c r="Y6" s="47"/>
      <c r="Z6" s="47"/>
      <c r="AA6" s="47"/>
      <c r="AB6" s="47"/>
      <c r="AC6" s="52" t="s">
        <v>19</v>
      </c>
      <c r="AD6" s="47" t="s">
        <v>2</v>
      </c>
      <c r="AE6" s="47"/>
      <c r="AF6" s="47"/>
      <c r="AG6" s="47"/>
      <c r="AH6" s="47"/>
      <c r="AI6" s="50"/>
    </row>
    <row r="7" spans="1:36" ht="29.25" customHeight="1" x14ac:dyDescent="0.25">
      <c r="A7" s="54"/>
      <c r="B7" s="51"/>
      <c r="C7" s="51"/>
      <c r="D7" s="61"/>
      <c r="E7" s="51"/>
      <c r="F7" s="51"/>
      <c r="G7" s="54"/>
      <c r="H7" s="54"/>
      <c r="I7" s="12">
        <v>2019</v>
      </c>
      <c r="J7" s="12">
        <v>2020</v>
      </c>
      <c r="K7" s="12">
        <v>2021</v>
      </c>
      <c r="L7" s="14">
        <v>2022</v>
      </c>
      <c r="M7" s="14">
        <v>2023</v>
      </c>
      <c r="N7" s="14">
        <v>2024</v>
      </c>
      <c r="O7" s="15">
        <v>2025</v>
      </c>
      <c r="P7" s="12">
        <v>2026</v>
      </c>
      <c r="Q7" s="54"/>
      <c r="R7" s="12">
        <v>2019</v>
      </c>
      <c r="S7" s="12">
        <v>2020</v>
      </c>
      <c r="T7" s="12">
        <v>2021</v>
      </c>
      <c r="U7" s="12">
        <v>2022</v>
      </c>
      <c r="V7" s="29">
        <v>2023</v>
      </c>
      <c r="W7" s="54"/>
      <c r="X7" s="12">
        <v>2019</v>
      </c>
      <c r="Y7" s="12">
        <v>2020</v>
      </c>
      <c r="Z7" s="12">
        <v>2021</v>
      </c>
      <c r="AA7" s="12">
        <v>2022</v>
      </c>
      <c r="AB7" s="29">
        <v>2023</v>
      </c>
      <c r="AC7" s="54"/>
      <c r="AD7" s="12">
        <v>2019</v>
      </c>
      <c r="AE7" s="12">
        <v>2020</v>
      </c>
      <c r="AF7" s="12">
        <v>2021</v>
      </c>
      <c r="AG7" s="12">
        <v>2022</v>
      </c>
      <c r="AH7" s="29">
        <v>2023</v>
      </c>
      <c r="AI7" s="51"/>
    </row>
    <row r="8" spans="1:36" x14ac:dyDescent="0.25">
      <c r="A8" s="2">
        <v>1</v>
      </c>
      <c r="B8" s="2">
        <v>2</v>
      </c>
      <c r="C8" s="2">
        <v>3</v>
      </c>
      <c r="D8" s="27">
        <v>4</v>
      </c>
      <c r="E8" s="27">
        <v>5</v>
      </c>
      <c r="F8" s="27">
        <v>6</v>
      </c>
      <c r="G8" s="27">
        <v>7</v>
      </c>
      <c r="H8" s="27">
        <v>8</v>
      </c>
      <c r="I8" s="27">
        <v>9</v>
      </c>
      <c r="J8" s="27">
        <v>10</v>
      </c>
      <c r="K8" s="27">
        <v>11</v>
      </c>
      <c r="L8" s="27">
        <v>12</v>
      </c>
      <c r="M8" s="27">
        <v>13</v>
      </c>
      <c r="N8" s="27">
        <v>14</v>
      </c>
      <c r="O8" s="27">
        <v>15</v>
      </c>
      <c r="P8" s="27">
        <v>16</v>
      </c>
      <c r="Q8" s="27">
        <v>17</v>
      </c>
      <c r="R8" s="27">
        <v>18</v>
      </c>
      <c r="S8" s="27">
        <v>19</v>
      </c>
      <c r="T8" s="27">
        <v>20</v>
      </c>
      <c r="U8" s="27">
        <v>21</v>
      </c>
      <c r="V8" s="28">
        <v>22</v>
      </c>
      <c r="W8" s="28">
        <v>23</v>
      </c>
      <c r="X8" s="28">
        <v>24</v>
      </c>
      <c r="Y8" s="28">
        <v>25</v>
      </c>
      <c r="Z8" s="28">
        <v>26</v>
      </c>
      <c r="AA8" s="28">
        <v>27</v>
      </c>
      <c r="AB8" s="28">
        <v>28</v>
      </c>
      <c r="AC8" s="28">
        <v>29</v>
      </c>
      <c r="AD8" s="28">
        <v>30</v>
      </c>
      <c r="AE8" s="28">
        <v>31</v>
      </c>
      <c r="AF8" s="28">
        <v>32</v>
      </c>
      <c r="AG8" s="28">
        <v>33</v>
      </c>
      <c r="AH8" s="28">
        <v>34</v>
      </c>
      <c r="AI8" s="28">
        <v>35</v>
      </c>
    </row>
    <row r="9" spans="1:36" ht="94.5" x14ac:dyDescent="0.25">
      <c r="A9" s="8" t="s">
        <v>5</v>
      </c>
      <c r="B9" s="9" t="s">
        <v>21</v>
      </c>
      <c r="C9" s="8"/>
      <c r="D9" s="8"/>
      <c r="E9" s="8"/>
      <c r="F9" s="8"/>
      <c r="G9" s="8"/>
      <c r="H9" s="34">
        <f>SUM(I9:P9)</f>
        <v>5976554.0253799995</v>
      </c>
      <c r="I9" s="31">
        <f>I10</f>
        <v>58497.88</v>
      </c>
      <c r="J9" s="31">
        <f t="shared" ref="J9:P9" si="0">J10</f>
        <v>1007167.52</v>
      </c>
      <c r="K9" s="31">
        <f t="shared" si="0"/>
        <v>470057.72</v>
      </c>
      <c r="L9" s="31">
        <f t="shared" si="0"/>
        <v>954864.50798999995</v>
      </c>
      <c r="M9" s="31">
        <f t="shared" si="0"/>
        <v>860000</v>
      </c>
      <c r="N9" s="31">
        <f t="shared" si="0"/>
        <v>1154838.7068899998</v>
      </c>
      <c r="O9" s="31">
        <f t="shared" si="0"/>
        <v>546050.76049999997</v>
      </c>
      <c r="P9" s="31">
        <f t="shared" si="0"/>
        <v>925076.93</v>
      </c>
      <c r="Q9" s="34">
        <f>SUM(R9:V9)</f>
        <v>2490587.6259900001</v>
      </c>
      <c r="R9" s="35">
        <f>R10</f>
        <v>58497.88</v>
      </c>
      <c r="S9" s="35">
        <f t="shared" ref="S9:V9" si="1">S10</f>
        <v>1007167.518</v>
      </c>
      <c r="T9" s="35">
        <f t="shared" si="1"/>
        <v>470057.72</v>
      </c>
      <c r="U9" s="35">
        <f t="shared" si="1"/>
        <v>954864.50798999995</v>
      </c>
      <c r="V9" s="35">
        <f t="shared" si="1"/>
        <v>0</v>
      </c>
      <c r="W9" s="34">
        <f>SUM(X9:AB9)</f>
        <v>2042600.65408</v>
      </c>
      <c r="X9" s="34">
        <f>X10</f>
        <v>58497.88</v>
      </c>
      <c r="Y9" s="34">
        <f t="shared" ref="Y9" si="2">Y10</f>
        <v>1007167.518</v>
      </c>
      <c r="Z9" s="34">
        <f t="shared" ref="Z9" si="3">Z10</f>
        <v>470057.72</v>
      </c>
      <c r="AA9" s="34">
        <f t="shared" ref="AA9:AB9" si="4">AA10</f>
        <v>506877.53607999999</v>
      </c>
      <c r="AB9" s="42">
        <f t="shared" si="4"/>
        <v>0</v>
      </c>
      <c r="AC9" s="34">
        <f>SUM(AD9:AH9)</f>
        <v>2490587.6259900001</v>
      </c>
      <c r="AD9" s="34">
        <f>AD10</f>
        <v>58497.88</v>
      </c>
      <c r="AE9" s="34">
        <f t="shared" ref="AE9:AE10" si="5">AE10</f>
        <v>1007167.518</v>
      </c>
      <c r="AF9" s="34">
        <f t="shared" ref="AF9:AF10" si="6">AF10</f>
        <v>470057.72</v>
      </c>
      <c r="AG9" s="34">
        <f t="shared" ref="AG9:AH10" si="7">AG10</f>
        <v>954864.50798999995</v>
      </c>
      <c r="AH9" s="42">
        <f t="shared" si="7"/>
        <v>0</v>
      </c>
      <c r="AI9" s="8"/>
    </row>
    <row r="10" spans="1:36" ht="63" x14ac:dyDescent="0.25">
      <c r="A10" s="10" t="s">
        <v>6</v>
      </c>
      <c r="B10" s="11" t="s">
        <v>22</v>
      </c>
      <c r="C10" s="10"/>
      <c r="D10" s="10"/>
      <c r="E10" s="10"/>
      <c r="F10" s="10"/>
      <c r="G10" s="10"/>
      <c r="H10" s="32">
        <f>SUM(I10:P10)</f>
        <v>5976554.0253799995</v>
      </c>
      <c r="I10" s="32">
        <f>I11</f>
        <v>58497.88</v>
      </c>
      <c r="J10" s="32">
        <f t="shared" ref="J10:P10" si="8">J11</f>
        <v>1007167.52</v>
      </c>
      <c r="K10" s="32">
        <f t="shared" si="8"/>
        <v>470057.72</v>
      </c>
      <c r="L10" s="32">
        <f t="shared" si="8"/>
        <v>954864.50798999995</v>
      </c>
      <c r="M10" s="32">
        <f t="shared" si="8"/>
        <v>860000</v>
      </c>
      <c r="N10" s="32">
        <f t="shared" si="8"/>
        <v>1154838.7068899998</v>
      </c>
      <c r="O10" s="32">
        <f t="shared" si="8"/>
        <v>546050.76049999997</v>
      </c>
      <c r="P10" s="32">
        <f t="shared" si="8"/>
        <v>925076.93</v>
      </c>
      <c r="Q10" s="36">
        <f>SUM(R10:V10)</f>
        <v>2490587.6259900001</v>
      </c>
      <c r="R10" s="37">
        <f>R11</f>
        <v>58497.88</v>
      </c>
      <c r="S10" s="37">
        <f t="shared" ref="S10:V10" si="9">S11</f>
        <v>1007167.518</v>
      </c>
      <c r="T10" s="37">
        <f t="shared" si="9"/>
        <v>470057.72</v>
      </c>
      <c r="U10" s="37">
        <f t="shared" si="9"/>
        <v>954864.50798999995</v>
      </c>
      <c r="V10" s="37">
        <f t="shared" si="9"/>
        <v>0</v>
      </c>
      <c r="W10" s="36">
        <f>SUM(X10:AB10)</f>
        <v>2042600.65408</v>
      </c>
      <c r="X10" s="36">
        <f>X11</f>
        <v>58497.88</v>
      </c>
      <c r="Y10" s="36">
        <f t="shared" ref="Y10" si="10">Y11</f>
        <v>1007167.518</v>
      </c>
      <c r="Z10" s="36">
        <f t="shared" ref="Z10" si="11">Z11</f>
        <v>470057.72</v>
      </c>
      <c r="AA10" s="36">
        <f t="shared" ref="AA10:AB10" si="12">AA11</f>
        <v>506877.53607999999</v>
      </c>
      <c r="AB10" s="41">
        <f t="shared" si="12"/>
        <v>0</v>
      </c>
      <c r="AC10" s="36">
        <f>SUM(AD10:AH10)</f>
        <v>2490587.6259900001</v>
      </c>
      <c r="AD10" s="36">
        <f>AD11</f>
        <v>58497.88</v>
      </c>
      <c r="AE10" s="36">
        <f t="shared" si="5"/>
        <v>1007167.518</v>
      </c>
      <c r="AF10" s="36">
        <f t="shared" si="6"/>
        <v>470057.72</v>
      </c>
      <c r="AG10" s="36">
        <f t="shared" si="7"/>
        <v>954864.50798999995</v>
      </c>
      <c r="AH10" s="41">
        <f t="shared" si="7"/>
        <v>0</v>
      </c>
      <c r="AI10" s="10"/>
    </row>
    <row r="11" spans="1:36" ht="141.75" x14ac:dyDescent="0.25">
      <c r="A11" s="6" t="s">
        <v>8</v>
      </c>
      <c r="B11" s="7" t="s">
        <v>23</v>
      </c>
      <c r="C11" s="6"/>
      <c r="D11" s="6"/>
      <c r="E11" s="6"/>
      <c r="F11" s="6"/>
      <c r="G11" s="6"/>
      <c r="H11" s="30">
        <f>SUM(I11:P11)</f>
        <v>5976554.0253799995</v>
      </c>
      <c r="I11" s="30">
        <f>I12+I13</f>
        <v>58497.88</v>
      </c>
      <c r="J11" s="30">
        <f t="shared" ref="J11:P11" si="13">J12+J13</f>
        <v>1007167.52</v>
      </c>
      <c r="K11" s="30">
        <f t="shared" si="13"/>
        <v>470057.72</v>
      </c>
      <c r="L11" s="30">
        <f t="shared" si="13"/>
        <v>954864.50798999995</v>
      </c>
      <c r="M11" s="30">
        <f t="shared" si="13"/>
        <v>860000</v>
      </c>
      <c r="N11" s="30">
        <f t="shared" si="13"/>
        <v>1154838.7068899998</v>
      </c>
      <c r="O11" s="30">
        <f t="shared" si="13"/>
        <v>546050.76049999997</v>
      </c>
      <c r="P11" s="30">
        <f t="shared" si="13"/>
        <v>925076.93</v>
      </c>
      <c r="Q11" s="30">
        <f>SUM(R11:V11)</f>
        <v>2490587.6259900001</v>
      </c>
      <c r="R11" s="30">
        <f>R12+R13</f>
        <v>58497.88</v>
      </c>
      <c r="S11" s="30">
        <f t="shared" ref="S11:U11" si="14">S12+S13</f>
        <v>1007167.518</v>
      </c>
      <c r="T11" s="30">
        <f t="shared" si="14"/>
        <v>470057.72</v>
      </c>
      <c r="U11" s="30">
        <f t="shared" si="14"/>
        <v>954864.50798999995</v>
      </c>
      <c r="V11" s="30">
        <f t="shared" ref="V11" si="15">V12+V13</f>
        <v>0</v>
      </c>
      <c r="W11" s="38">
        <f>SUM(X11:AB11)</f>
        <v>2042600.65408</v>
      </c>
      <c r="X11" s="38">
        <f>X12+X13</f>
        <v>58497.88</v>
      </c>
      <c r="Y11" s="38">
        <f t="shared" ref="Y11" si="16">Y12+Y13</f>
        <v>1007167.518</v>
      </c>
      <c r="Z11" s="38">
        <f t="shared" ref="Z11" si="17">Z12+Z13</f>
        <v>470057.72</v>
      </c>
      <c r="AA11" s="38">
        <f t="shared" ref="AA11:AB11" si="18">AA12+AA13</f>
        <v>506877.53607999999</v>
      </c>
      <c r="AB11" s="40">
        <f t="shared" si="18"/>
        <v>0</v>
      </c>
      <c r="AC11" s="38">
        <f>SUM(AD11:AH11)</f>
        <v>2490587.6259900001</v>
      </c>
      <c r="AD11" s="38">
        <f>AD12+AD13</f>
        <v>58497.88</v>
      </c>
      <c r="AE11" s="38">
        <f t="shared" ref="AE11" si="19">AE12+AE13</f>
        <v>1007167.518</v>
      </c>
      <c r="AF11" s="38">
        <f t="shared" ref="AF11" si="20">AF12+AF13</f>
        <v>470057.72</v>
      </c>
      <c r="AG11" s="38">
        <f t="shared" ref="AG11:AH11" si="21">AG12+AG13</f>
        <v>954864.50798999995</v>
      </c>
      <c r="AH11" s="40">
        <f t="shared" si="21"/>
        <v>0</v>
      </c>
      <c r="AI11" s="6"/>
    </row>
    <row r="12" spans="1:36" s="23" customFormat="1" ht="189" x14ac:dyDescent="0.25">
      <c r="A12" s="19" t="s">
        <v>7</v>
      </c>
      <c r="B12" s="20" t="s">
        <v>24</v>
      </c>
      <c r="C12" s="21" t="s">
        <v>27</v>
      </c>
      <c r="D12" s="21" t="s">
        <v>35</v>
      </c>
      <c r="E12" s="21" t="s">
        <v>33</v>
      </c>
      <c r="F12" s="22" t="s">
        <v>31</v>
      </c>
      <c r="G12" s="21" t="s">
        <v>29</v>
      </c>
      <c r="H12" s="25">
        <f>SUM(I12:P12)</f>
        <v>3585966.3973900001</v>
      </c>
      <c r="I12" s="25">
        <v>0</v>
      </c>
      <c r="J12" s="25">
        <v>0</v>
      </c>
      <c r="K12" s="25">
        <v>0</v>
      </c>
      <c r="L12" s="25">
        <v>100000</v>
      </c>
      <c r="M12" s="25">
        <v>860000</v>
      </c>
      <c r="N12" s="25">
        <v>1154838.7068899998</v>
      </c>
      <c r="O12" s="25">
        <v>546050.76049999997</v>
      </c>
      <c r="P12" s="25">
        <v>925076.93</v>
      </c>
      <c r="Q12" s="25">
        <f>SUM(R12:V12)</f>
        <v>100000</v>
      </c>
      <c r="R12" s="25">
        <v>0</v>
      </c>
      <c r="S12" s="25">
        <v>0</v>
      </c>
      <c r="T12" s="25">
        <v>0</v>
      </c>
      <c r="U12" s="26">
        <v>100000</v>
      </c>
      <c r="V12" s="26">
        <v>0</v>
      </c>
      <c r="W12" s="25">
        <f>SUM(X12:AB12)</f>
        <v>100000</v>
      </c>
      <c r="X12" s="25">
        <v>0</v>
      </c>
      <c r="Y12" s="25">
        <v>0</v>
      </c>
      <c r="Z12" s="25">
        <v>0</v>
      </c>
      <c r="AA12" s="26">
        <v>100000</v>
      </c>
      <c r="AB12" s="26">
        <v>0</v>
      </c>
      <c r="AC12" s="25">
        <f>SUM(AD12:AH12)</f>
        <v>100000</v>
      </c>
      <c r="AD12" s="25">
        <v>0</v>
      </c>
      <c r="AE12" s="25">
        <v>0</v>
      </c>
      <c r="AF12" s="25">
        <v>0</v>
      </c>
      <c r="AG12" s="26">
        <v>100000</v>
      </c>
      <c r="AH12" s="26">
        <v>0</v>
      </c>
      <c r="AI12" s="21" t="s">
        <v>26</v>
      </c>
    </row>
    <row r="13" spans="1:36" s="23" customFormat="1" ht="154.5" customHeight="1" x14ac:dyDescent="0.25">
      <c r="A13" s="19" t="s">
        <v>9</v>
      </c>
      <c r="B13" s="20" t="s">
        <v>25</v>
      </c>
      <c r="C13" s="21" t="s">
        <v>28</v>
      </c>
      <c r="D13" s="21" t="s">
        <v>36</v>
      </c>
      <c r="E13" s="21" t="s">
        <v>30</v>
      </c>
      <c r="F13" s="22" t="s">
        <v>32</v>
      </c>
      <c r="G13" s="21" t="s">
        <v>29</v>
      </c>
      <c r="H13" s="25">
        <f>SUM(I13:P13)</f>
        <v>2390587.6279899999</v>
      </c>
      <c r="I13" s="25">
        <v>58497.88</v>
      </c>
      <c r="J13" s="25">
        <v>1007167.52</v>
      </c>
      <c r="K13" s="25">
        <v>470057.72</v>
      </c>
      <c r="L13" s="25">
        <v>854864.50798999995</v>
      </c>
      <c r="M13" s="25">
        <v>0</v>
      </c>
      <c r="N13" s="25">
        <v>0</v>
      </c>
      <c r="O13" s="25">
        <v>0</v>
      </c>
      <c r="P13" s="25">
        <v>0</v>
      </c>
      <c r="Q13" s="25">
        <f>SUM(R13:V13)</f>
        <v>2390587.6259900001</v>
      </c>
      <c r="R13" s="25">
        <v>58497.88</v>
      </c>
      <c r="S13" s="25">
        <v>1007167.518</v>
      </c>
      <c r="T13" s="25">
        <v>470057.72</v>
      </c>
      <c r="U13" s="26">
        <v>854864.50798999995</v>
      </c>
      <c r="V13" s="26">
        <v>0</v>
      </c>
      <c r="W13" s="25">
        <f>SUM(X13:AB13)</f>
        <v>1942600.65408</v>
      </c>
      <c r="X13" s="25">
        <v>58497.88</v>
      </c>
      <c r="Y13" s="25">
        <v>1007167.518</v>
      </c>
      <c r="Z13" s="25">
        <v>470057.72</v>
      </c>
      <c r="AA13" s="25">
        <v>406877.53607999999</v>
      </c>
      <c r="AB13" s="43">
        <v>0</v>
      </c>
      <c r="AC13" s="25">
        <f>SUM(AD13:AH13)</f>
        <v>2390587.6259900001</v>
      </c>
      <c r="AD13" s="25">
        <v>58497.88</v>
      </c>
      <c r="AE13" s="25">
        <v>1007167.518</v>
      </c>
      <c r="AF13" s="25">
        <v>470057.72</v>
      </c>
      <c r="AG13" s="26">
        <v>854864.50798999995</v>
      </c>
      <c r="AH13" s="26">
        <v>0</v>
      </c>
      <c r="AI13" s="21" t="s">
        <v>26</v>
      </c>
      <c r="AJ13" s="24"/>
    </row>
    <row r="14" spans="1:36" x14ac:dyDescent="0.25">
      <c r="A14" s="3" t="s">
        <v>10</v>
      </c>
      <c r="B14" s="3"/>
      <c r="C14" s="3"/>
      <c r="D14" s="3"/>
      <c r="E14" s="3"/>
      <c r="F14" s="3"/>
      <c r="G14" s="3"/>
      <c r="H14" s="33">
        <f>H9</f>
        <v>5976554.0253799995</v>
      </c>
      <c r="I14" s="33">
        <f t="shared" ref="I14:AG14" si="22">I9</f>
        <v>58497.88</v>
      </c>
      <c r="J14" s="33">
        <f t="shared" si="22"/>
        <v>1007167.52</v>
      </c>
      <c r="K14" s="33">
        <f t="shared" si="22"/>
        <v>470057.72</v>
      </c>
      <c r="L14" s="33">
        <f t="shared" si="22"/>
        <v>954864.50798999995</v>
      </c>
      <c r="M14" s="33">
        <f t="shared" si="22"/>
        <v>860000</v>
      </c>
      <c r="N14" s="33">
        <f t="shared" si="22"/>
        <v>1154838.7068899998</v>
      </c>
      <c r="O14" s="33">
        <f t="shared" si="22"/>
        <v>546050.76049999997</v>
      </c>
      <c r="P14" s="33">
        <f t="shared" si="22"/>
        <v>925076.93</v>
      </c>
      <c r="Q14" s="33">
        <f t="shared" si="22"/>
        <v>2490587.6259900001</v>
      </c>
      <c r="R14" s="33">
        <f t="shared" si="22"/>
        <v>58497.88</v>
      </c>
      <c r="S14" s="33">
        <f t="shared" si="22"/>
        <v>1007167.518</v>
      </c>
      <c r="T14" s="33">
        <f t="shared" si="22"/>
        <v>470057.72</v>
      </c>
      <c r="U14" s="33">
        <f t="shared" si="22"/>
        <v>954864.50798999995</v>
      </c>
      <c r="V14" s="39">
        <f t="shared" ref="V14" si="23">V9</f>
        <v>0</v>
      </c>
      <c r="W14" s="33">
        <f t="shared" si="22"/>
        <v>2042600.65408</v>
      </c>
      <c r="X14" s="33">
        <f t="shared" si="22"/>
        <v>58497.88</v>
      </c>
      <c r="Y14" s="33">
        <f t="shared" si="22"/>
        <v>1007167.518</v>
      </c>
      <c r="Z14" s="33">
        <f t="shared" si="22"/>
        <v>470057.72</v>
      </c>
      <c r="AA14" s="33">
        <f t="shared" si="22"/>
        <v>506877.53607999999</v>
      </c>
      <c r="AB14" s="39">
        <f t="shared" ref="AB14" si="24">AB9</f>
        <v>0</v>
      </c>
      <c r="AC14" s="33">
        <f t="shared" si="22"/>
        <v>2490587.6259900001</v>
      </c>
      <c r="AD14" s="33">
        <f t="shared" si="22"/>
        <v>58497.88</v>
      </c>
      <c r="AE14" s="33">
        <f t="shared" si="22"/>
        <v>1007167.518</v>
      </c>
      <c r="AF14" s="33">
        <f t="shared" si="22"/>
        <v>470057.72</v>
      </c>
      <c r="AG14" s="33">
        <f t="shared" si="22"/>
        <v>954864.50798999995</v>
      </c>
      <c r="AH14" s="39">
        <f t="shared" ref="AH14" si="25">AH9</f>
        <v>0</v>
      </c>
      <c r="AI14" s="3"/>
    </row>
    <row r="15" spans="1:36" x14ac:dyDescent="0.25">
      <c r="L15" s="13"/>
    </row>
    <row r="16" spans="1:36" x14ac:dyDescent="0.25">
      <c r="L16" s="16"/>
    </row>
    <row r="17" spans="8:29" x14ac:dyDescent="0.25">
      <c r="L17" s="13"/>
    </row>
    <row r="18" spans="8:29" x14ac:dyDescent="0.25">
      <c r="H18" s="17"/>
    </row>
    <row r="19" spans="8:29" x14ac:dyDescent="0.25">
      <c r="AC19" s="13"/>
    </row>
    <row r="20" spans="8:29" x14ac:dyDescent="0.25">
      <c r="O20" s="13"/>
      <c r="X20" s="18"/>
    </row>
    <row r="23" spans="8:29" x14ac:dyDescent="0.25">
      <c r="U23" s="13"/>
      <c r="V23" s="13"/>
    </row>
    <row r="24" spans="8:29" x14ac:dyDescent="0.25">
      <c r="Y24" s="18"/>
    </row>
  </sheetData>
  <mergeCells count="21">
    <mergeCell ref="A5:A7"/>
    <mergeCell ref="D5:D7"/>
    <mergeCell ref="C5:C7"/>
    <mergeCell ref="I6:P6"/>
    <mergeCell ref="X6:AB6"/>
    <mergeCell ref="AC5:AH5"/>
    <mergeCell ref="AD6:AH6"/>
    <mergeCell ref="A2:AI2"/>
    <mergeCell ref="AI5:AI7"/>
    <mergeCell ref="G5:G7"/>
    <mergeCell ref="E5:E7"/>
    <mergeCell ref="B5:B7"/>
    <mergeCell ref="H5:P5"/>
    <mergeCell ref="F5:F7"/>
    <mergeCell ref="AC6:AC7"/>
    <mergeCell ref="Q6:Q7"/>
    <mergeCell ref="H6:H7"/>
    <mergeCell ref="Q5:V5"/>
    <mergeCell ref="R6:V6"/>
    <mergeCell ref="W5:AB5"/>
    <mergeCell ref="W6:W7"/>
  </mergeCells>
  <pageMargins left="0.23622047244094491" right="0.15748031496062992" top="1.7322834645669292" bottom="0.74803149606299213" header="0.31496062992125984" footer="0.31496062992125984"/>
  <pageSetup paperSize="9" scale="46" fitToWidth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Филоненко Елена Ивановна</dc:creator>
  <cp:lastModifiedBy>Мельниченко Валерия Игоревна</cp:lastModifiedBy>
  <cp:lastPrinted>2021-03-23T23:58:17Z</cp:lastPrinted>
  <dcterms:created xsi:type="dcterms:W3CDTF">2019-04-04T21:38:43Z</dcterms:created>
  <dcterms:modified xsi:type="dcterms:W3CDTF">2023-04-06T07:45:00Z</dcterms:modified>
</cp:coreProperties>
</file>